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4\AO GLORIETA ARANJUEZ\"/>
    </mc:Choice>
  </mc:AlternateContent>
  <xr:revisionPtr revIDLastSave="0" documentId="13_ncr:1_{D442339F-278B-4801-AE2F-5DD8854EDD3B}" xr6:coauthVersionLast="47" xr6:coauthVersionMax="47" xr10:uidLastSave="{00000000-0000-0000-0000-000000000000}"/>
  <bookViews>
    <workbookView xWindow="-120" yWindow="-120" windowWidth="29040" windowHeight="15720" xr2:uid="{7E444E0C-1865-4E54-9082-F352F43F3413}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OPTICO!$A$1:$D$13</definedName>
    <definedName name="_xlnm.Print_Area" localSheetId="2">'PLAN PRENSA'!$A$1:$M$16</definedName>
    <definedName name="_xlnm.Print_Area" localSheetId="0">PORTADA!$A$1:$E$16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7" l="1"/>
  <c r="D17" i="7"/>
  <c r="D16" i="7" l="1"/>
  <c r="D14" i="7"/>
  <c r="B7" i="7" l="1"/>
  <c r="B6" i="7"/>
  <c r="B5" i="7"/>
  <c r="B4" i="7"/>
  <c r="B3" i="7"/>
  <c r="B2" i="7"/>
</calcChain>
</file>

<file path=xl/sharedStrings.xml><?xml version="1.0" encoding="utf-8"?>
<sst xmlns="http://schemas.openxmlformats.org/spreadsheetml/2006/main" count="48" uniqueCount="38">
  <si>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</si>
  <si>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</si>
  <si>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</si>
  <si>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</si>
  <si>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</si>
  <si>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</si>
  <si>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</si>
  <si>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</si>
  <si>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</si>
  <si>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</si>
  <si>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</si>
  <si>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</si>
  <si>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</si>
  <si>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</si>
  <si>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</si>
  <si>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</si>
  <si>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</si>
  <si>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</si>
  <si>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</si>
  <si>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</si>
  <si>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</si>
  <si>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</si>
  <si>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</si>
  <si>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</si>
  <si>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</si>
  <si>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>EVALUACIÓN</t>
  </si>
  <si>
    <t>MADRID</t>
  </si>
  <si>
    <t>L-S</t>
  </si>
  <si>
    <t>Módulos ByN</t>
  </si>
  <si>
    <t>EL MUNDO</t>
  </si>
  <si>
    <t>CONSEJERÍA DE VIVIENDA, TRANSPORTES E INFRAESTRUCTURAS</t>
  </si>
  <si>
    <t>Subdirección General de Actuaciones Administrativas (SGT)</t>
  </si>
  <si>
    <t>Fuente: EGM 1º Acumulado Movil 2024</t>
  </si>
  <si>
    <t xml:space="preserve">Universo (´000) : </t>
  </si>
  <si>
    <t>AO IP 4 E 224 Aranjuez</t>
  </si>
  <si>
    <t>DICIEMBRE</t>
  </si>
  <si>
    <t>Total Tarifa</t>
  </si>
  <si>
    <t>OPTICO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</si>
</sst>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2" applyNumberFormat="0" applyAlignment="0" applyProtection="0"/>
    <xf numFmtId="0" fontId="15" fillId="7" borderId="13" applyNumberFormat="0" applyAlignment="0" applyProtection="0"/>
    <xf numFmtId="0" fontId="16" fillId="7" borderId="12" applyNumberFormat="0" applyAlignment="0" applyProtection="0"/>
    <xf numFmtId="0" fontId="17" fillId="0" borderId="14" applyNumberFormat="0" applyFill="0" applyAlignment="0" applyProtection="0"/>
    <xf numFmtId="0" fontId="18" fillId="8" borderId="15" applyNumberFormat="0" applyAlignment="0" applyProtection="0"/>
    <xf numFmtId="0" fontId="19" fillId="0" borderId="0" applyNumberFormat="0" applyFill="0" applyBorder="0" applyAlignment="0" applyProtection="0"/>
    <xf numFmtId="0" fontId="1" fillId="9" borderId="16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7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4">
    <xf numFmtId="0" fontId="0" fillId="0" borderId="0" xfId="0"/>
    <xf numFmtId="170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4" borderId="18" xfId="11" applyFont="1" applyFill="1" applyBorder="1"/>
    <xf numFmtId="10" fontId="25" fillId="34" borderId="19" xfId="11" applyNumberFormat="1" applyFont="1" applyFill="1" applyBorder="1" applyAlignment="1">
      <alignment horizontal="center"/>
    </xf>
    <xf numFmtId="0" fontId="24" fillId="34" borderId="20" xfId="11" applyFont="1" applyFill="1" applyBorder="1"/>
    <xf numFmtId="0" fontId="24" fillId="0" borderId="21" xfId="11" applyFont="1" applyBorder="1"/>
    <xf numFmtId="0" fontId="24" fillId="0" borderId="22" xfId="11" applyFont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6" xfId="11" applyFont="1" applyBorder="1" applyAlignment="1">
      <alignment vertical="top"/>
    </xf>
    <xf numFmtId="167" fontId="30" fillId="0" borderId="27" xfId="11" applyNumberFormat="1" applyFont="1" applyBorder="1" applyAlignment="1">
      <alignment horizontal="center" vertical="top"/>
    </xf>
    <xf numFmtId="0" fontId="24" fillId="0" borderId="28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4" borderId="40" xfId="0" applyNumberFormat="1" applyFont="1" applyFill="1" applyBorder="1" applyAlignment="1">
      <alignment horizontal="left"/>
    </xf>
    <xf numFmtId="10" fontId="32" fillId="34" borderId="22" xfId="0" applyNumberFormat="1" applyFont="1" applyFill="1" applyBorder="1" applyAlignment="1">
      <alignment horizontal="left"/>
    </xf>
    <xf numFmtId="10" fontId="32" fillId="34" borderId="22" xfId="0" applyNumberFormat="1" applyFont="1" applyFill="1" applyBorder="1" applyAlignment="1">
      <alignment horizontal="center"/>
    </xf>
    <xf numFmtId="0" fontId="18" fillId="34" borderId="23" xfId="0" applyFont="1" applyFill="1" applyBorder="1"/>
    <xf numFmtId="10" fontId="31" fillId="34" borderId="24" xfId="0" applyNumberFormat="1" applyFont="1" applyFill="1" applyBorder="1" applyAlignment="1">
      <alignment horizontal="left"/>
    </xf>
    <xf numFmtId="10" fontId="32" fillId="34" borderId="0" xfId="0" applyNumberFormat="1" applyFont="1" applyFill="1" applyAlignment="1">
      <alignment horizontal="left"/>
    </xf>
    <xf numFmtId="10" fontId="32" fillId="34" borderId="0" xfId="0" applyNumberFormat="1" applyFont="1" applyFill="1" applyAlignment="1">
      <alignment horizontal="center"/>
    </xf>
    <xf numFmtId="0" fontId="18" fillId="34" borderId="25" xfId="0" applyFont="1" applyFill="1" applyBorder="1"/>
    <xf numFmtId="164" fontId="0" fillId="0" borderId="0" xfId="0" applyNumberFormat="1"/>
    <xf numFmtId="0" fontId="32" fillId="34" borderId="0" xfId="0" applyFont="1" applyFill="1" applyAlignment="1">
      <alignment horizontal="center"/>
    </xf>
    <xf numFmtId="10" fontId="31" fillId="34" borderId="26" xfId="0" applyNumberFormat="1" applyFont="1" applyFill="1" applyBorder="1" applyAlignment="1">
      <alignment horizontal="left"/>
    </xf>
    <xf numFmtId="10" fontId="32" fillId="34" borderId="27" xfId="0" applyNumberFormat="1" applyFont="1" applyFill="1" applyBorder="1" applyAlignment="1">
      <alignment horizontal="left"/>
    </xf>
    <xf numFmtId="0" fontId="32" fillId="34" borderId="27" xfId="0" applyFont="1" applyFill="1" applyBorder="1" applyAlignment="1">
      <alignment horizontal="center"/>
    </xf>
    <xf numFmtId="0" fontId="0" fillId="34" borderId="28" xfId="0" applyFill="1" applyBorder="1" applyAlignment="1">
      <alignment horizontal="center"/>
    </xf>
    <xf numFmtId="0" fontId="18" fillId="34" borderId="22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4" borderId="33" xfId="0" applyNumberFormat="1" applyFont="1" applyFill="1" applyBorder="1"/>
    <xf numFmtId="164" fontId="31" fillId="34" borderId="31" xfId="0" applyNumberFormat="1" applyFont="1" applyFill="1" applyBorder="1" applyAlignment="1">
      <alignment horizontal="center"/>
    </xf>
    <xf numFmtId="164" fontId="31" fillId="34" borderId="35" xfId="0" applyNumberFormat="1" applyFont="1" applyFill="1" applyBorder="1"/>
    <xf numFmtId="9" fontId="31" fillId="34" borderId="4" xfId="1" applyFont="1" applyFill="1" applyBorder="1" applyAlignment="1">
      <alignment horizontal="center"/>
    </xf>
    <xf numFmtId="164" fontId="31" fillId="34" borderId="37" xfId="0" applyNumberFormat="1" applyFont="1" applyFill="1" applyBorder="1"/>
    <xf numFmtId="164" fontId="31" fillId="34" borderId="32" xfId="0" applyNumberFormat="1" applyFont="1" applyFill="1" applyBorder="1" applyAlignment="1">
      <alignment horizontal="center"/>
    </xf>
    <xf numFmtId="9" fontId="0" fillId="0" borderId="0" xfId="0" applyNumberFormat="1"/>
    <xf numFmtId="10" fontId="31" fillId="34" borderId="30" xfId="0" applyNumberFormat="1" applyFont="1" applyFill="1" applyBorder="1" applyAlignment="1">
      <alignment horizontal="left"/>
    </xf>
    <xf numFmtId="10" fontId="36" fillId="34" borderId="42" xfId="0" applyNumberFormat="1" applyFont="1" applyFill="1" applyBorder="1" applyAlignment="1">
      <alignment horizontal="left"/>
    </xf>
    <xf numFmtId="10" fontId="32" fillId="34" borderId="23" xfId="0" applyNumberFormat="1" applyFont="1" applyFill="1" applyBorder="1" applyAlignment="1">
      <alignment horizontal="center"/>
    </xf>
    <xf numFmtId="10" fontId="36" fillId="34" borderId="30" xfId="0" applyNumberFormat="1" applyFont="1" applyFill="1" applyBorder="1" applyAlignment="1">
      <alignment horizontal="left"/>
    </xf>
    <xf numFmtId="10" fontId="32" fillId="34" borderId="25" xfId="0" applyNumberFormat="1" applyFont="1" applyFill="1" applyBorder="1" applyAlignment="1">
      <alignment horizontal="center"/>
    </xf>
    <xf numFmtId="0" fontId="32" fillId="34" borderId="25" xfId="0" applyFont="1" applyFill="1" applyBorder="1" applyAlignment="1">
      <alignment horizontal="center"/>
    </xf>
    <xf numFmtId="10" fontId="31" fillId="34" borderId="29" xfId="0" applyNumberFormat="1" applyFont="1" applyFill="1" applyBorder="1" applyAlignment="1">
      <alignment horizontal="left"/>
    </xf>
    <xf numFmtId="0" fontId="32" fillId="34" borderId="28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1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7" fillId="0" borderId="41" xfId="12" applyNumberFormat="1" applyFont="1" applyBorder="1" applyAlignment="1">
      <alignment horizontal="right" vertical="center"/>
    </xf>
    <xf numFmtId="4" fontId="39" fillId="0" borderId="0" xfId="0" applyNumberFormat="1" applyFont="1"/>
    <xf numFmtId="0" fontId="37" fillId="0" borderId="5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5" xfId="12" applyNumberFormat="1" applyFont="1" applyBorder="1" applyAlignment="1">
      <alignment horizontal="right" vertical="center"/>
    </xf>
    <xf numFmtId="4" fontId="37" fillId="0" borderId="5" xfId="12" applyNumberFormat="1" applyFont="1" applyBorder="1" applyAlignment="1">
      <alignment horizontal="right" vertical="center"/>
    </xf>
    <xf numFmtId="0" fontId="37" fillId="0" borderId="5" xfId="12" applyFont="1" applyBorder="1" applyAlignment="1">
      <alignment horizontal="left" vertical="center"/>
    </xf>
    <xf numFmtId="0" fontId="37" fillId="0" borderId="6" xfId="12" applyFont="1" applyBorder="1" applyAlignment="1">
      <alignment horizontal="left" vertical="center"/>
    </xf>
    <xf numFmtId="3" fontId="37" fillId="0" borderId="6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164" fontId="25" fillId="0" borderId="34" xfId="0" applyNumberFormat="1" applyFont="1" applyBorder="1" applyAlignment="1">
      <alignment horizontal="center"/>
    </xf>
    <xf numFmtId="164" fontId="25" fillId="0" borderId="36" xfId="0" applyNumberFormat="1" applyFont="1" applyBorder="1" applyAlignment="1">
      <alignment horizontal="center"/>
    </xf>
    <xf numFmtId="164" fontId="25" fillId="0" borderId="38" xfId="0" applyNumberFormat="1" applyFont="1" applyBorder="1" applyAlignment="1">
      <alignment horizontal="center"/>
    </xf>
    <xf numFmtId="0" fontId="18" fillId="34" borderId="47" xfId="0" quotePrefix="1" applyFont="1" applyFill="1" applyBorder="1" applyAlignment="1">
      <alignment horizontal="center" vertical="center"/>
    </xf>
    <xf numFmtId="10" fontId="35" fillId="34" borderId="30" xfId="0" applyNumberFormat="1" applyFont="1" applyFill="1" applyBorder="1" applyAlignment="1">
      <alignment horizontal="left"/>
    </xf>
    <xf numFmtId="0" fontId="18" fillId="34" borderId="0" xfId="0" applyFont="1" applyFill="1" applyAlignment="1">
      <alignment horizontal="center" vertical="center"/>
    </xf>
    <xf numFmtId="168" fontId="37" fillId="0" borderId="5" xfId="12" applyNumberFormat="1" applyFont="1" applyBorder="1" applyAlignment="1">
      <alignment horizontal="right" vertical="center"/>
    </xf>
    <xf numFmtId="0" fontId="24" fillId="0" borderId="49" xfId="0" applyFont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 wrapText="1"/>
    </xf>
    <xf numFmtId="16" fontId="24" fillId="0" borderId="50" xfId="0" quotePrefix="1" applyNumberFormat="1" applyFont="1" applyBorder="1" applyAlignment="1">
      <alignment horizontal="center" vertical="center"/>
    </xf>
    <xf numFmtId="164" fontId="24" fillId="0" borderId="50" xfId="0" applyNumberFormat="1" applyFont="1" applyBorder="1" applyAlignment="1">
      <alignment horizontal="center" vertical="center" wrapText="1"/>
    </xf>
    <xf numFmtId="10" fontId="24" fillId="35" borderId="50" xfId="1" applyNumberFormat="1" applyFont="1" applyFill="1" applyBorder="1" applyAlignment="1">
      <alignment horizontal="center" vertical="center" wrapText="1"/>
    </xf>
    <xf numFmtId="164" fontId="24" fillId="0" borderId="51" xfId="0" applyNumberFormat="1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24" fillId="35" borderId="19" xfId="0" applyFont="1" applyFill="1" applyBorder="1" applyAlignment="1">
      <alignment horizontal="center" vertical="center" wrapText="1"/>
    </xf>
    <xf numFmtId="0" fontId="24" fillId="35" borderId="18" xfId="0" applyFont="1" applyFill="1" applyBorder="1" applyAlignment="1">
      <alignment horizontal="center" vertical="center" wrapText="1"/>
    </xf>
    <xf numFmtId="0" fontId="24" fillId="35" borderId="20" xfId="0" applyFont="1" applyFill="1" applyBorder="1" applyAlignment="1">
      <alignment horizontal="center" vertical="center" wrapText="1"/>
    </xf>
    <xf numFmtId="10" fontId="29" fillId="0" borderId="24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5" xfId="11" applyNumberFormat="1" applyFont="1" applyBorder="1" applyAlignment="1">
      <alignment horizontal="center" vertical="center" wrapText="1"/>
    </xf>
    <xf numFmtId="10" fontId="28" fillId="0" borderId="24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5" xfId="11" applyNumberFormat="1" applyFont="1" applyBorder="1" applyAlignment="1">
      <alignment horizontal="center" vertical="center" wrapText="1"/>
    </xf>
    <xf numFmtId="10" fontId="29" fillId="0" borderId="30" xfId="11" applyNumberFormat="1" applyFont="1" applyBorder="1" applyAlignment="1">
      <alignment horizontal="center" vertical="center" wrapText="1"/>
    </xf>
    <xf numFmtId="0" fontId="35" fillId="34" borderId="39" xfId="0" applyFont="1" applyFill="1" applyBorder="1" applyAlignment="1">
      <alignment horizontal="center" vertical="center"/>
    </xf>
    <xf numFmtId="0" fontId="35" fillId="34" borderId="7" xfId="0" applyFont="1" applyFill="1" applyBorder="1" applyAlignment="1">
      <alignment horizontal="center" vertical="center"/>
    </xf>
    <xf numFmtId="16" fontId="33" fillId="2" borderId="48" xfId="0" quotePrefix="1" applyNumberFormat="1" applyFont="1" applyFill="1" applyBorder="1" applyAlignment="1">
      <alignment horizontal="center" vertical="center"/>
    </xf>
    <xf numFmtId="0" fontId="33" fillId="2" borderId="5" xfId="0" applyFont="1" applyFill="1" applyBorder="1" applyAlignment="1">
      <alignment horizontal="center" vertical="center"/>
    </xf>
    <xf numFmtId="0" fontId="18" fillId="34" borderId="2" xfId="0" applyFont="1" applyFill="1" applyBorder="1" applyAlignment="1">
      <alignment horizontal="center" vertical="center" wrapText="1"/>
    </xf>
    <xf numFmtId="0" fontId="18" fillId="34" borderId="8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0" fontId="18" fillId="3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8" fillId="34" borderId="43" xfId="0" applyFont="1" applyFill="1" applyBorder="1" applyAlignment="1">
      <alignment horizontal="center" vertical="center" wrapText="1"/>
    </xf>
    <xf numFmtId="0" fontId="18" fillId="34" borderId="44" xfId="0" applyFont="1" applyFill="1" applyBorder="1" applyAlignment="1">
      <alignment horizontal="center" vertical="center"/>
    </xf>
    <xf numFmtId="0" fontId="18" fillId="34" borderId="46" xfId="0" applyFont="1" applyFill="1" applyBorder="1" applyAlignment="1">
      <alignment horizontal="center" vertical="center"/>
    </xf>
    <xf numFmtId="0" fontId="18" fillId="34" borderId="45" xfId="0" applyFont="1" applyFill="1" applyBorder="1" applyAlignment="1">
      <alignment horizontal="center" vertical="center"/>
    </xf>
    <xf numFmtId="0" fontId="18" fillId="34" borderId="39" xfId="0" applyFont="1" applyFill="1" applyBorder="1" applyAlignment="1">
      <alignment horizontal="center" vertical="center"/>
    </xf>
    <xf numFmtId="0" fontId="18" fillId="34" borderId="7" xfId="0" applyFont="1" applyFill="1" applyBorder="1" applyAlignment="1">
      <alignment horizontal="center" vertical="center"/>
    </xf>
    <xf numFmtId="0" fontId="18" fillId="34" borderId="1" xfId="0" applyFont="1" applyFill="1" applyBorder="1" applyAlignment="1">
      <alignment horizontal="center" vertical="center"/>
    </xf>
    <xf numFmtId="0" fontId="18" fillId="34" borderId="3" xfId="0" applyFont="1" applyFill="1" applyBorder="1" applyAlignment="1">
      <alignment horizontal="center" vertical="center"/>
    </xf>
    <xf numFmtId="0" fontId="18" fillId="34" borderId="43" xfId="0" applyFont="1" applyFill="1" applyBorder="1" applyAlignment="1">
      <alignment horizontal="center" vertical="center"/>
    </xf>
    <xf numFmtId="3" fontId="38" fillId="34" borderId="41" xfId="12" applyNumberFormat="1" applyFont="1" applyFill="1" applyBorder="1" applyAlignment="1">
      <alignment horizontal="center" vertical="center" wrapText="1"/>
    </xf>
    <xf numFmtId="3" fontId="38" fillId="34" borderId="6" xfId="12" applyNumberFormat="1" applyFont="1" applyFill="1" applyBorder="1" applyAlignment="1">
      <alignment horizontal="center" vertical="center" wrapText="1"/>
    </xf>
    <xf numFmtId="10" fontId="31" fillId="34" borderId="41" xfId="0" applyNumberFormat="1" applyFont="1" applyFill="1" applyBorder="1" applyAlignment="1">
      <alignment horizontal="left"/>
    </xf>
    <xf numFmtId="10" fontId="31" fillId="34" borderId="5" xfId="0" applyNumberFormat="1" applyFont="1" applyFill="1" applyBorder="1" applyAlignment="1">
      <alignment horizontal="left"/>
    </xf>
    <xf numFmtId="0" fontId="32" fillId="34" borderId="6" xfId="0" applyFont="1" applyFill="1" applyBorder="1"/>
    <xf numFmtId="0" fontId="35" fillId="34" borderId="2" xfId="4" applyFont="1" applyFill="1" applyBorder="1" applyAlignment="1">
      <alignment horizontal="center" vertical="center" wrapText="1"/>
    </xf>
    <xf numFmtId="0" fontId="35" fillId="34" borderId="8" xfId="4" applyFont="1" applyFill="1" applyBorder="1" applyAlignment="1">
      <alignment horizontal="center" vertical="center" wrapText="1"/>
    </xf>
    <xf numFmtId="164" fontId="24" fillId="0" borderId="51" xfId="0" applyNumberFormat="1" applyFont="1" applyBorder="1" applyAlignment="1">
      <alignment horizontal="center" vertical="center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 xr:uid="{FB379382-9327-40DB-87CC-90773F3C1170}"/>
    <cellStyle name="Euro 2" xfId="18" xr:uid="{5FBAF1EA-2881-4410-A9DC-7301C961E1B5}"/>
    <cellStyle name="Euro 2 2" xfId="84" xr:uid="{1E26A7F5-EAEC-4556-8685-250226D124C2}"/>
    <cellStyle name="Euro 2 2 2" xfId="132" xr:uid="{3E5A8CBC-897C-49CB-95E8-BA2E25285013}"/>
    <cellStyle name="Euro 2 2 2 2" xfId="228" xr:uid="{88B615C7-D4AD-4060-B6CB-A949B75975F2}"/>
    <cellStyle name="Euro 2 2 3" xfId="180" xr:uid="{7D31ECCA-60A1-4148-A23F-8A999F8AE0F9}"/>
    <cellStyle name="Euro 2 3" xfId="108" xr:uid="{5762B0A7-F372-4E86-BA60-124BB486568A}"/>
    <cellStyle name="Euro 2 3 2" xfId="204" xr:uid="{FC2B4B92-6EA4-43D7-8F6B-23DBE2773727}"/>
    <cellStyle name="Euro 2 4" xfId="156" xr:uid="{7BAE8176-1F31-4CC5-946C-0320FD0DA2FF}"/>
    <cellStyle name="Euro 3" xfId="71" xr:uid="{DD98B971-9B35-4081-844B-FE4E70C0CD28}"/>
    <cellStyle name="Euro 3 2" xfId="95" xr:uid="{3397ED33-A4DF-4332-AC43-21EF059604DF}"/>
    <cellStyle name="Euro 3 2 2" xfId="143" xr:uid="{08B5DA69-4EB3-4833-B0DF-6C6F04ED67D7}"/>
    <cellStyle name="Euro 3 2 2 2" xfId="239" xr:uid="{177D6221-0EE5-46EE-AA15-1E74246EE301}"/>
    <cellStyle name="Euro 3 2 3" xfId="191" xr:uid="{9042360E-2654-4DD5-9A9D-6D4CF30031AB}"/>
    <cellStyle name="Euro 3 3" xfId="119" xr:uid="{DBB45E3E-176F-4EC2-856F-B55288E6CA6B}"/>
    <cellStyle name="Euro 3 3 2" xfId="215" xr:uid="{78C624DC-663D-4CCD-AF37-C6D01786E4B6}"/>
    <cellStyle name="Euro 3 4" xfId="167" xr:uid="{D33CFB65-7421-4767-AF65-4EC1D1AE560A}"/>
    <cellStyle name="Euro 4" xfId="79" xr:uid="{141AE7F9-CB14-4336-8AE4-72F596F62138}"/>
    <cellStyle name="Euro 4 2" xfId="103" xr:uid="{F69BDD29-D38A-4BBB-BFEA-B19BB9B9CEFA}"/>
    <cellStyle name="Euro 4 2 2" xfId="151" xr:uid="{12570093-BF8B-4FED-BE78-76582DDA3A57}"/>
    <cellStyle name="Euro 4 2 2 2" xfId="247" xr:uid="{ECC91AE2-FC8E-4E01-A089-8024518153BC}"/>
    <cellStyle name="Euro 4 2 3" xfId="199" xr:uid="{DEF1C95B-7D91-4A15-85EC-C5DCBBA30F7C}"/>
    <cellStyle name="Euro 4 3" xfId="127" xr:uid="{05557E6A-0AA5-415E-A106-715E5776A51B}"/>
    <cellStyle name="Euro 4 3 2" xfId="223" xr:uid="{D83DBFD3-1593-4560-856B-4BCC0CC8D360}"/>
    <cellStyle name="Euro 4 4" xfId="175" xr:uid="{3440BD7E-23F6-4C8E-B399-1067A67CD379}"/>
    <cellStyle name="Euro 5" xfId="82" xr:uid="{966FDD87-FA05-4F4B-BF77-BB1FD58A7F8C}"/>
    <cellStyle name="Euro 5 2" xfId="130" xr:uid="{1A1CC81B-A252-4204-B159-9697F89F01D3}"/>
    <cellStyle name="Euro 5 2 2" xfId="226" xr:uid="{7B0EF431-8070-454C-B33F-93CFF16DA10F}"/>
    <cellStyle name="Euro 5 3" xfId="178" xr:uid="{66E14ADF-1912-48E4-BB21-13663C81BB61}"/>
    <cellStyle name="Euro 6" xfId="106" xr:uid="{956522B5-7E7D-41E3-B5CB-2DFA218C9C94}"/>
    <cellStyle name="Euro 6 2" xfId="202" xr:uid="{D743C23B-D291-4256-BE62-CF53CD281365}"/>
    <cellStyle name="Euro 7" xfId="154" xr:uid="{08E53200-7404-49B9-A91B-6ED36198964A}"/>
    <cellStyle name="Hipervínculo 2" xfId="5" xr:uid="{CF0A75D0-0C34-4DE5-8CEC-A35267C45117}"/>
    <cellStyle name="Incorrecto" xfId="36" builtinId="27" customBuiltin="1"/>
    <cellStyle name="Millares [0] 2" xfId="7" xr:uid="{BF5DF745-D335-4149-9CB1-38DB50C65EFC}"/>
    <cellStyle name="Millares [0] 2 2" xfId="14" xr:uid="{41AA291C-FC24-43DC-8B32-6636E736E66C}"/>
    <cellStyle name="Millares 10" xfId="27" xr:uid="{84E10064-BF74-442E-B8DB-DDCDE612D57E}"/>
    <cellStyle name="Millares 10 2" xfId="92" xr:uid="{50AD6108-4BE2-472F-86D1-B213216FE24A}"/>
    <cellStyle name="Millares 10 2 2" xfId="140" xr:uid="{15F0A9A2-EB43-47CA-9B19-9312911D31A4}"/>
    <cellStyle name="Millares 10 2 2 2" xfId="236" xr:uid="{076312D6-32CE-4E32-B34E-C33F600A0280}"/>
    <cellStyle name="Millares 10 2 3" xfId="188" xr:uid="{DA22D41C-58B8-447F-A29F-A13D4DA7BF60}"/>
    <cellStyle name="Millares 10 3" xfId="116" xr:uid="{B8BF760E-6B5C-4FA6-B87C-F7AB1A067CB2}"/>
    <cellStyle name="Millares 10 3 2" xfId="212" xr:uid="{982E32CA-8F02-4A31-BBA2-EA84C1F0A771}"/>
    <cellStyle name="Millares 10 4" xfId="164" xr:uid="{D1CBB757-B324-488E-AF37-B54391D31807}"/>
    <cellStyle name="Millares 11" xfId="26" xr:uid="{3636CBF3-6DD0-4957-9263-901808DA1466}"/>
    <cellStyle name="Millares 11 2" xfId="91" xr:uid="{641B478E-AD03-4FC9-BFF1-1FA65B62F7A3}"/>
    <cellStyle name="Millares 11 2 2" xfId="139" xr:uid="{851E5FF9-93A4-4C67-B3B6-F402FF62DE70}"/>
    <cellStyle name="Millares 11 2 2 2" xfId="235" xr:uid="{39ECC821-B19E-4381-A337-E4C95F3FEB06}"/>
    <cellStyle name="Millares 11 2 3" xfId="187" xr:uid="{A430802F-FAF8-4B19-8DD4-2889B35FDBED}"/>
    <cellStyle name="Millares 11 3" xfId="115" xr:uid="{789B373F-DB8C-45FA-B2A7-53532E178937}"/>
    <cellStyle name="Millares 11 3 2" xfId="211" xr:uid="{47C34E33-E2E4-425D-A77A-849911787ECD}"/>
    <cellStyle name="Millares 11 4" xfId="163" xr:uid="{63A4CDE6-ADBF-4BE2-BE44-F8CD4D9110AD}"/>
    <cellStyle name="Millares 12" xfId="29" xr:uid="{1936D253-D848-43D4-B7B4-4D4585F06BA1}"/>
    <cellStyle name="Millares 12 2" xfId="94" xr:uid="{097CC011-6D8E-4D93-9B7B-5F188E2AC0FE}"/>
    <cellStyle name="Millares 12 2 2" xfId="142" xr:uid="{5BDE245E-585A-40F0-B8B5-DC59C1E35FF5}"/>
    <cellStyle name="Millares 12 2 2 2" xfId="238" xr:uid="{69D4ECC2-72A9-4C8E-9D8E-469FDEC0A8DA}"/>
    <cellStyle name="Millares 12 2 3" xfId="190" xr:uid="{E75EAE19-78BF-47F4-8A9F-D34C45563D67}"/>
    <cellStyle name="Millares 12 3" xfId="118" xr:uid="{7EB26E70-903A-4151-AFFD-33B01D6CB6DD}"/>
    <cellStyle name="Millares 12 3 2" xfId="214" xr:uid="{3D4D3EDD-6263-44A6-987D-5BD81653082A}"/>
    <cellStyle name="Millares 12 4" xfId="166" xr:uid="{9CB05F4A-600A-408A-87ED-28C1B9EE12DE}"/>
    <cellStyle name="Millares 13" xfId="72" xr:uid="{892ED68D-D3A4-417D-A3F1-B392C3AD37CE}"/>
    <cellStyle name="Millares 13 2" xfId="96" xr:uid="{BBD5E347-BC16-4424-858A-09B27BC77D3F}"/>
    <cellStyle name="Millares 13 2 2" xfId="144" xr:uid="{6EC4DBB2-E174-4795-ACE1-9CA74E510584}"/>
    <cellStyle name="Millares 13 2 2 2" xfId="240" xr:uid="{A8760083-ADE7-4274-917F-67E7D642A73D}"/>
    <cellStyle name="Millares 13 2 3" xfId="192" xr:uid="{7AB5AAF7-583A-41F9-A437-7A28B9FEA1BB}"/>
    <cellStyle name="Millares 13 3" xfId="120" xr:uid="{A0ADD92B-BA32-4213-ACF7-02BAF848F661}"/>
    <cellStyle name="Millares 13 3 2" xfId="216" xr:uid="{4B9D3DF2-217C-4B07-A457-B9DE28ECE668}"/>
    <cellStyle name="Millares 13 4" xfId="168" xr:uid="{11FC7035-0A88-4B38-B8D3-9CA7C3CCC64B}"/>
    <cellStyle name="Millares 14" xfId="74" xr:uid="{2E265099-5190-4C30-A4B2-3E3687A756A3}"/>
    <cellStyle name="Millares 14 2" xfId="98" xr:uid="{305B91C9-032E-42CA-8453-BC8DC720AF25}"/>
    <cellStyle name="Millares 14 2 2" xfId="146" xr:uid="{D7AF1BFF-2F4F-4CF1-ADD4-AD19DE547428}"/>
    <cellStyle name="Millares 14 2 2 2" xfId="242" xr:uid="{671E8FD4-0A7B-43AD-95E8-D7ACBF16EAD7}"/>
    <cellStyle name="Millares 14 2 3" xfId="194" xr:uid="{39960548-DB7B-40BF-896A-3AD1C78CF6FC}"/>
    <cellStyle name="Millares 14 3" xfId="122" xr:uid="{CA3E5145-4A2D-4427-A16D-B02B2D12B6A0}"/>
    <cellStyle name="Millares 14 3 2" xfId="218" xr:uid="{6C50060E-E640-49BA-BE8F-F313FF559CF5}"/>
    <cellStyle name="Millares 14 4" xfId="170" xr:uid="{0E29A68E-6B76-46D8-BD81-B11E7528C6B5}"/>
    <cellStyle name="Millares 15" xfId="75" xr:uid="{86C989A7-FF96-4F2A-86BC-AD774093F695}"/>
    <cellStyle name="Millares 15 2" xfId="99" xr:uid="{6EF19020-098A-4B08-B4EA-3C1AC7460D6A}"/>
    <cellStyle name="Millares 15 2 2" xfId="147" xr:uid="{2166671C-1863-4141-8498-847EDB7DEF16}"/>
    <cellStyle name="Millares 15 2 2 2" xfId="243" xr:uid="{EA3596CF-8EDE-4DE1-823E-72782B5E9CDD}"/>
    <cellStyle name="Millares 15 2 3" xfId="195" xr:uid="{2BEE3776-54CD-4FF4-B22E-F4FA34C5C5C7}"/>
    <cellStyle name="Millares 15 3" xfId="123" xr:uid="{FA5559EE-6EA1-4121-95E9-4E64C3E576E6}"/>
    <cellStyle name="Millares 15 3 2" xfId="219" xr:uid="{73CEB525-9CD2-46A4-9E30-398CC801B12B}"/>
    <cellStyle name="Millares 15 4" xfId="171" xr:uid="{20AB1018-56B9-4C1E-AE18-DFAC9E261CAE}"/>
    <cellStyle name="Millares 16" xfId="78" xr:uid="{F9B26887-6A8A-4D6C-AA86-12E0372281D0}"/>
    <cellStyle name="Millares 16 2" xfId="102" xr:uid="{702B8A85-86C1-4C0C-AF98-53DA03D6FC69}"/>
    <cellStyle name="Millares 16 2 2" xfId="150" xr:uid="{200F2C80-1B8E-4254-9B30-7699B0E1DB57}"/>
    <cellStyle name="Millares 16 2 2 2" xfId="246" xr:uid="{214A55F5-28C6-4CC4-9399-6E56816DDBA1}"/>
    <cellStyle name="Millares 16 2 3" xfId="198" xr:uid="{C302FCA5-E2F4-495C-9F42-26B16C9B862F}"/>
    <cellStyle name="Millares 16 3" xfId="126" xr:uid="{C70E3899-4A01-430B-98C7-892B8650A11D}"/>
    <cellStyle name="Millares 16 3 2" xfId="222" xr:uid="{D43FB45C-2B30-4B7A-919A-E89B5DFC3BE5}"/>
    <cellStyle name="Millares 16 4" xfId="174" xr:uid="{985EE168-AF9B-4216-826A-CD6B75C25F90}"/>
    <cellStyle name="Millares 17" xfId="77" xr:uid="{160B0941-FB26-42D1-848E-9EA3F3B935A9}"/>
    <cellStyle name="Millares 17 2" xfId="101" xr:uid="{C4EB10D5-EE09-4F6F-B89F-271702250F67}"/>
    <cellStyle name="Millares 17 2 2" xfId="149" xr:uid="{83D114B8-67CD-493E-8799-F96B3D9D1454}"/>
    <cellStyle name="Millares 17 2 2 2" xfId="245" xr:uid="{5552D72D-E568-4419-90CC-DB2D8EC1812C}"/>
    <cellStyle name="Millares 17 2 3" xfId="197" xr:uid="{93CB8511-8E25-4AB9-B411-A1C7498BA098}"/>
    <cellStyle name="Millares 17 3" xfId="125" xr:uid="{DD8DF863-73F5-4576-A737-76E780E64E4D}"/>
    <cellStyle name="Millares 17 3 2" xfId="221" xr:uid="{F686F803-CFD5-4DC7-8DE4-C8F108CABD96}"/>
    <cellStyle name="Millares 17 4" xfId="173" xr:uid="{2A78EDB0-61AB-4E29-98E1-39989E0AFD9B}"/>
    <cellStyle name="Millares 18" xfId="76" xr:uid="{AF766E81-FECC-4C71-BA9A-5CFE39035227}"/>
    <cellStyle name="Millares 18 2" xfId="100" xr:uid="{8E828B89-DE96-4F49-B75D-5867EB8DCFC2}"/>
    <cellStyle name="Millares 18 2 2" xfId="148" xr:uid="{5C9D4664-61EA-4133-8609-3B0B5AB2BD5F}"/>
    <cellStyle name="Millares 18 2 2 2" xfId="244" xr:uid="{860D8726-68ED-4544-A880-11B7CE20CC29}"/>
    <cellStyle name="Millares 18 2 3" xfId="196" xr:uid="{2F0C0114-0ABC-4FED-9C84-E378AF1D1D20}"/>
    <cellStyle name="Millares 18 3" xfId="124" xr:uid="{938B5538-AFEC-4C37-84A7-309C763F58B7}"/>
    <cellStyle name="Millares 18 3 2" xfId="220" xr:uid="{FCC5EDE3-4566-4030-92C2-3CC6B8EFA191}"/>
    <cellStyle name="Millares 18 4" xfId="172" xr:uid="{6BB93FAF-11AF-417D-AB89-9C0B5FCDC967}"/>
    <cellStyle name="Millares 19" xfId="80" xr:uid="{78EF78C8-C240-48DC-A1D7-61F9931B1C31}"/>
    <cellStyle name="Millares 19 2" xfId="104" xr:uid="{0FBE8146-8C0E-43D5-B6F4-37F9D8F55496}"/>
    <cellStyle name="Millares 19 2 2" xfId="152" xr:uid="{2A0641AA-94F7-4CA7-BA61-955D16BB4B20}"/>
    <cellStyle name="Millares 19 2 2 2" xfId="248" xr:uid="{835FB497-697D-4311-BCDE-57A2AEABCCA5}"/>
    <cellStyle name="Millares 19 2 3" xfId="200" xr:uid="{0FFD88E3-E998-40D8-AC81-C784F7B851B5}"/>
    <cellStyle name="Millares 19 3" xfId="128" xr:uid="{DBFE70CC-BEEA-48C9-9AD6-E9CB4FB07404}"/>
    <cellStyle name="Millares 19 3 2" xfId="224" xr:uid="{2BA29A7A-C6B2-4695-B3C4-CE75D9E46A33}"/>
    <cellStyle name="Millares 19 4" xfId="176" xr:uid="{420E135A-7673-4C04-9299-E9B9A4F1F064}"/>
    <cellStyle name="Millares 2" xfId="21" xr:uid="{9D2F4D34-80CF-400B-AD01-CF0FA0E34CB3}"/>
    <cellStyle name="Millares 2 2" xfId="86" xr:uid="{DB97C9E0-2BFA-4620-A9E3-2F6E456D6AEA}"/>
    <cellStyle name="Millares 2 2 2" xfId="134" xr:uid="{61116979-1B28-4BB9-9842-F7AEF4774DA9}"/>
    <cellStyle name="Millares 2 2 2 2" xfId="230" xr:uid="{AB7CD60C-2F41-4CB1-B5BE-DD7A12B7B948}"/>
    <cellStyle name="Millares 2 2 3" xfId="182" xr:uid="{29B975F4-244B-4973-B497-8BD3CCA5747D}"/>
    <cellStyle name="Millares 2 3" xfId="110" xr:uid="{04D6DD92-08A7-4716-B7D5-05A91A6A9D81}"/>
    <cellStyle name="Millares 2 3 2" xfId="206" xr:uid="{4FB29BD0-F7D7-40C8-8179-92557EEBE760}"/>
    <cellStyle name="Millares 2 4" xfId="158" xr:uid="{A77291E3-5E56-49A8-B659-E743B0A25143}"/>
    <cellStyle name="Millares 3" xfId="20" xr:uid="{A1227055-FBB3-4DE1-99C7-75C7DC6427F2}"/>
    <cellStyle name="Millares 3 2" xfId="85" xr:uid="{E88A1DF6-AB0F-4C04-AC37-D80384E4F0A5}"/>
    <cellStyle name="Millares 3 2 2" xfId="133" xr:uid="{90B05D22-4513-47A3-B4D0-BBA752C52E92}"/>
    <cellStyle name="Millares 3 2 2 2" xfId="229" xr:uid="{45FBF0C9-7AF0-4C66-8903-FBB1079C0E52}"/>
    <cellStyle name="Millares 3 2 3" xfId="181" xr:uid="{8707F46E-F676-4222-84D1-693F7B22B8FA}"/>
    <cellStyle name="Millares 3 3" xfId="109" xr:uid="{FEC1C702-F150-4362-9660-F3D802CE8E9B}"/>
    <cellStyle name="Millares 3 3 2" xfId="205" xr:uid="{732A2AEA-D8EA-4017-9765-6BE1B3652C70}"/>
    <cellStyle name="Millares 3 4" xfId="157" xr:uid="{3A27490E-67FB-4517-BE61-18D3F8CFF0E6}"/>
    <cellStyle name="Millares 4" xfId="22" xr:uid="{489DEF96-BF0C-4041-9212-347DD7DB5872}"/>
    <cellStyle name="Millares 4 2" xfId="87" xr:uid="{81E458E9-6458-416F-A97F-FF26DCF2484D}"/>
    <cellStyle name="Millares 4 2 2" xfId="135" xr:uid="{992192A1-FC8A-4AAD-B1F0-4AD173B90CC1}"/>
    <cellStyle name="Millares 4 2 2 2" xfId="231" xr:uid="{8DFBAC64-D227-4B68-B8DE-FB21D8D7A9AD}"/>
    <cellStyle name="Millares 4 2 3" xfId="183" xr:uid="{B7DDDC78-DC8F-4BCC-AF84-2F972E82E684}"/>
    <cellStyle name="Millares 4 3" xfId="111" xr:uid="{82316DFF-D675-4950-A1F5-1C126AF5FDB2}"/>
    <cellStyle name="Millares 4 3 2" xfId="207" xr:uid="{A9515D72-737F-41D4-8D5E-6EC3DA830722}"/>
    <cellStyle name="Millares 4 4" xfId="159" xr:uid="{84C49EFD-0C5F-492F-BFDC-EF37037260D7}"/>
    <cellStyle name="Millares 5" xfId="17" xr:uid="{6C524A5C-5A6D-41EB-B566-05CADF9E2AC2}"/>
    <cellStyle name="Millares 5 2" xfId="83" xr:uid="{82243A1B-B08F-43FD-A507-ACC3A5528B8D}"/>
    <cellStyle name="Millares 5 2 2" xfId="131" xr:uid="{746B5380-3B68-4CBC-BE09-F77DE8F789E5}"/>
    <cellStyle name="Millares 5 2 2 2" xfId="227" xr:uid="{B3811193-4F66-4F2F-A9B3-4557EB9862E0}"/>
    <cellStyle name="Millares 5 2 3" xfId="179" xr:uid="{83D0120D-7EED-413D-86ED-250F165CD6FE}"/>
    <cellStyle name="Millares 5 3" xfId="107" xr:uid="{52446762-4089-4FE1-8E88-0AB6DBBA9A72}"/>
    <cellStyle name="Millares 5 3 2" xfId="203" xr:uid="{398B4E55-4D15-44E8-AF3D-CE4A2B504A59}"/>
    <cellStyle name="Millares 5 4" xfId="155" xr:uid="{0FAD9EA1-E0F5-470C-86F9-6FF33A4FB905}"/>
    <cellStyle name="Millares 6" xfId="24" xr:uid="{37038255-5DA6-45DE-BFC5-8A6608EF68AD}"/>
    <cellStyle name="Millares 6 2" xfId="89" xr:uid="{61D70915-2185-405E-9051-BF280E3F3F96}"/>
    <cellStyle name="Millares 6 2 2" xfId="137" xr:uid="{7ACCB83F-AE33-44CB-8F3B-9198CBD6D0F3}"/>
    <cellStyle name="Millares 6 2 2 2" xfId="233" xr:uid="{843A79B5-CDD0-48BC-850C-22B7582B33E3}"/>
    <cellStyle name="Millares 6 2 3" xfId="185" xr:uid="{6E28361B-CBF1-4665-AEA9-430B516353B0}"/>
    <cellStyle name="Millares 6 3" xfId="113" xr:uid="{4F6ED9C6-5069-4777-8EE1-8ABD7B1CACBC}"/>
    <cellStyle name="Millares 6 3 2" xfId="209" xr:uid="{DAD9606E-08BE-4A57-B9AA-BAE1152BF3A3}"/>
    <cellStyle name="Millares 6 4" xfId="161" xr:uid="{35CC82B6-3428-4007-8AE0-9EF8FD4C20C9}"/>
    <cellStyle name="Millares 7" xfId="23" xr:uid="{8E4D0545-682E-4096-A94F-508EEB04CFBD}"/>
    <cellStyle name="Millares 7 2" xfId="88" xr:uid="{AB47A7F5-066D-49EA-B0A3-986C8D86D7A8}"/>
    <cellStyle name="Millares 7 2 2" xfId="136" xr:uid="{035EE3D0-6FD6-4FEB-9FB6-79D1E3E954D8}"/>
    <cellStyle name="Millares 7 2 2 2" xfId="232" xr:uid="{1332287D-3F95-4422-B396-3BC04CD14218}"/>
    <cellStyle name="Millares 7 2 3" xfId="184" xr:uid="{6B7D9DC3-B258-4F81-99C3-4C0628F0BD9A}"/>
    <cellStyle name="Millares 7 3" xfId="112" xr:uid="{61ED4DA2-CFE4-48D2-BEA4-7D9B8E2712D2}"/>
    <cellStyle name="Millares 7 3 2" xfId="208" xr:uid="{176C02CA-C71D-4A2A-A8A8-3DD1BD9D6E52}"/>
    <cellStyle name="Millares 7 4" xfId="160" xr:uid="{0B5D1AB8-AEF0-4ACE-A070-DF66368ED906}"/>
    <cellStyle name="Millares 8" xfId="25" xr:uid="{D6189C91-82C2-425C-BA9C-C6C94558DEEB}"/>
    <cellStyle name="Millares 8 2" xfId="90" xr:uid="{39FD925D-3B71-499C-B9DE-9C622D7FDB53}"/>
    <cellStyle name="Millares 8 2 2" xfId="138" xr:uid="{C5AA8BCD-8223-4795-B461-272418572C86}"/>
    <cellStyle name="Millares 8 2 2 2" xfId="234" xr:uid="{1207426B-F1B1-4E1E-937C-81915FA8FEC0}"/>
    <cellStyle name="Millares 8 2 3" xfId="186" xr:uid="{CA67B03C-08F7-4D2E-BB95-99830B46AB14}"/>
    <cellStyle name="Millares 8 3" xfId="114" xr:uid="{19CF5E76-8B28-47E3-AFC3-7405BAED81AC}"/>
    <cellStyle name="Millares 8 3 2" xfId="210" xr:uid="{46567BB0-536B-4466-968D-0C63D4005CF4}"/>
    <cellStyle name="Millares 8 4" xfId="162" xr:uid="{7F879732-C9CB-40B6-B148-CD442C62889D}"/>
    <cellStyle name="Millares 9" xfId="28" xr:uid="{746BD7BD-D7BC-47F1-B618-913F61E2BB55}"/>
    <cellStyle name="Millares 9 2" xfId="93" xr:uid="{16AC1E4E-C89F-4B3B-8435-39826BD2284D}"/>
    <cellStyle name="Millares 9 2 2" xfId="141" xr:uid="{40516DEA-0692-40EB-8D9D-7B6652EF0F97}"/>
    <cellStyle name="Millares 9 2 2 2" xfId="237" xr:uid="{373F521A-BE7E-4AEB-BDDB-3D31258E4266}"/>
    <cellStyle name="Millares 9 2 3" xfId="189" xr:uid="{B22E10E3-F533-44D6-8C8E-590202B9451F}"/>
    <cellStyle name="Millares 9 3" xfId="117" xr:uid="{9D1D6AEF-BFF5-4F2C-8F5F-FD2B59DC53A1}"/>
    <cellStyle name="Millares 9 3 2" xfId="213" xr:uid="{80D894F7-4BC3-47B9-AF98-21AC8FFE2229}"/>
    <cellStyle name="Millares 9 4" xfId="165" xr:uid="{49387BE7-8980-419D-9A21-7BCDE041BA45}"/>
    <cellStyle name="Moneda 2" xfId="9" xr:uid="{D78F7B0A-8503-4049-8028-8C81B6D45581}"/>
    <cellStyle name="Moneda 2 2" xfId="16" xr:uid="{EB7E820A-C3DF-4A33-826F-4D2C84794622}"/>
    <cellStyle name="Moneda 3" xfId="73" xr:uid="{1F4F5FBD-EF14-47E1-ABFA-EA960D8E71FB}"/>
    <cellStyle name="Moneda 3 2" xfId="97" xr:uid="{EEBB83CE-1AAF-4FBD-8F7B-E6E5B44F310B}"/>
    <cellStyle name="Moneda 3 2 2" xfId="145" xr:uid="{E4EBE5DF-08C6-4CB5-9842-49E0BC2D4337}"/>
    <cellStyle name="Moneda 3 2 2 2" xfId="241" xr:uid="{984463F6-EDBE-4AD1-A5E5-311C22BA10CB}"/>
    <cellStyle name="Moneda 3 2 3" xfId="193" xr:uid="{FCDF9AC4-AEAD-4F5E-8639-34ED9AFB62CE}"/>
    <cellStyle name="Moneda 3 3" xfId="121" xr:uid="{C25DA722-8C81-4AF3-8FEB-382D136F22BB}"/>
    <cellStyle name="Moneda 3 3 2" xfId="217" xr:uid="{49ECEFB4-A8D8-40B2-93BD-E4155190ADE1}"/>
    <cellStyle name="Moneda 3 4" xfId="169" xr:uid="{93CCD8FD-FE65-4B9E-A36B-7266B69B12C4}"/>
    <cellStyle name="Moneda 4" xfId="81" xr:uid="{D59E97BE-D5F5-4D7E-B234-03DA44034A03}"/>
    <cellStyle name="Moneda 4 2" xfId="105" xr:uid="{E4CA4CF8-25E5-49E7-B6D1-DAD60F8171FE}"/>
    <cellStyle name="Moneda 4 2 2" xfId="153" xr:uid="{3EDEB776-4E26-4022-8A56-C3E575DDA623}"/>
    <cellStyle name="Moneda 4 2 2 2" xfId="249" xr:uid="{E51C5BB6-E051-4BB7-AD94-32136F51DA04}"/>
    <cellStyle name="Moneda 4 2 3" xfId="201" xr:uid="{28890327-CF82-4623-BEB0-8B8AC4D548A1}"/>
    <cellStyle name="Moneda 4 3" xfId="129" xr:uid="{8FAA301B-A798-49BD-8CCC-4D3B3D504C10}"/>
    <cellStyle name="Moneda 4 3 2" xfId="225" xr:uid="{4C33B516-206E-4380-8BD6-95246164A243}"/>
    <cellStyle name="Moneda 4 4" xfId="177" xr:uid="{B4D3D573-C521-4537-806F-7F68D70FCB3E}"/>
    <cellStyle name="Neutral" xfId="37" builtinId="28" customBuiltin="1"/>
    <cellStyle name="Normal" xfId="0" builtinId="0"/>
    <cellStyle name="Normal 2" xfId="2" xr:uid="{756F32F2-6097-4C14-A2D6-7E4D9E2A5328}"/>
    <cellStyle name="Normal 2 2" xfId="6" xr:uid="{D55FE67B-EBCC-4989-A2AB-B51F8D89FA0D}"/>
    <cellStyle name="Normal 2 2 2" xfId="19" xr:uid="{6576CF0E-AACC-4D94-8B02-62ED44EF3DFF}"/>
    <cellStyle name="Normal 3" xfId="4" xr:uid="{91974B57-D32C-447B-A954-AE430C1E0193}"/>
    <cellStyle name="Normal 3 2" xfId="13" xr:uid="{35F57346-832A-45CB-ACC1-B4AC36B62A4C}"/>
    <cellStyle name="Normal 4" xfId="10" xr:uid="{8B3D7C12-1C02-47FC-AF88-3BEF8D044032}"/>
    <cellStyle name="Normal_EVA TOTAL TESORO" xfId="12" xr:uid="{51F2C610-6751-43D2-8DE5-F490AB70C737}"/>
    <cellStyle name="Normal_TIT" xfId="11" xr:uid="{4AF77FAD-5663-428E-960B-C7E537548170}"/>
    <cellStyle name="Notas" xfId="44" builtinId="10" customBuiltin="1"/>
    <cellStyle name="Porcentaje" xfId="1" builtinId="5"/>
    <cellStyle name="Porcentaje 2" xfId="8" xr:uid="{1D59C104-DB37-4689-846D-5C9BAD402679}"/>
    <cellStyle name="Porcentaje 2 2" xfId="15" xr:uid="{1A157684-B456-44F3-8245-56D0BFF6F804}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647704</xdr:colOff>
      <xdr:row>1</xdr:row>
      <xdr:rowOff>134470</xdr:rowOff>
    </xdr:from>
    <xdr:to>
      <xdr:col>7</xdr:col>
      <xdr:colOff>144054</xdr:colOff>
      <xdr:row>5</xdr:row>
      <xdr:rowOff>145675</xdr:rowOff>
    </xdr:to>
    <xdr:pic>
      <xdr:nvPicPr>
        <xdr:cNvPr id="4" name="Imagen 3" descr="logo vector Comunidad de Madrid">
          <a:extLst>
            <a:ext uri="{FF2B5EF4-FFF2-40B4-BE49-F238E27FC236}">
              <a16:creationId xmlns:a16="http://schemas.microsoft.com/office/drawing/2014/main" id="{B804CD6E-D1E8-160F-2E1A-AE42660D428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4488184" y="324970"/>
          <a:ext cx="730790" cy="9256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167640</xdr:colOff>
      <xdr:row>2</xdr:row>
      <xdr:rowOff>15240</xdr:rowOff>
    </xdr:from>
    <xdr:to>
      <xdr:col>10</xdr:col>
      <xdr:colOff>160020</xdr:colOff>
      <xdr:row>3</xdr:row>
      <xdr:rowOff>225624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68132B6-AAFE-4155-A2FE-9AA9B3A19A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61" t="-1" r="9522" b="7349"/>
        <a:stretch/>
      </xdr:blipFill>
      <xdr:spPr>
        <a:xfrm>
          <a:off x="5242560" y="434340"/>
          <a:ext cx="1798320" cy="4389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0477-D6B5-4CF6-AE19-C000B92DDA81}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B11" sqref="B11:D11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94" t="s">
        <v>30</v>
      </c>
      <c r="C9" s="95"/>
      <c r="D9" s="96"/>
    </row>
    <row r="10" spans="1:5" ht="58.5" customHeight="1" x14ac:dyDescent="0.25">
      <c r="B10" s="91" t="s">
        <v>31</v>
      </c>
      <c r="C10" s="92" t="s">
        <v>19</v>
      </c>
      <c r="D10" s="93"/>
    </row>
    <row r="11" spans="1:5" s="16" customFormat="1" ht="51" customHeight="1" x14ac:dyDescent="0.25">
      <c r="B11" s="91" t="s">
        <v>17</v>
      </c>
      <c r="C11" s="92"/>
      <c r="D11" s="93"/>
    </row>
    <row r="12" spans="1:5" ht="36" x14ac:dyDescent="0.25">
      <c r="B12" s="97" t="s">
        <v>34</v>
      </c>
      <c r="C12" s="92"/>
      <c r="D12" s="93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D8D6-6314-40B1-9FC6-884D6551B6F4}">
  <sheetPr>
    <tabColor theme="2" tint="-0.749992370372631"/>
    <pageSetUpPr fitToPage="1"/>
  </sheetPr>
  <dimension ref="B1:D10"/>
  <sheetViews>
    <sheetView showGridLines="0" showZeros="0" zoomScaleNormal="100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64.28515625" style="22" bestFit="1" customWidth="1"/>
    <col min="3" max="3" width="18.5703125" style="23" customWidth="1"/>
    <col min="4" max="4" width="2.28515625" customWidth="1"/>
    <col min="6" max="6" width="15.7109375" bestFit="1" customWidth="1"/>
  </cols>
  <sheetData>
    <row r="1" spans="2:4" ht="15.75" thickBot="1" x14ac:dyDescent="0.3"/>
    <row r="2" spans="2:4" ht="15.75" x14ac:dyDescent="0.25">
      <c r="B2" s="118" t="s">
        <v>30</v>
      </c>
    </row>
    <row r="3" spans="2:4" ht="15.75" x14ac:dyDescent="0.25">
      <c r="B3" s="119" t="s">
        <v>31</v>
      </c>
    </row>
    <row r="4" spans="2:4" ht="15.75" x14ac:dyDescent="0.25">
      <c r="B4" s="119" t="s">
        <v>17</v>
      </c>
    </row>
    <row r="5" spans="2:4" ht="15.75" x14ac:dyDescent="0.25">
      <c r="B5" s="119" t="s">
        <v>34</v>
      </c>
    </row>
    <row r="6" spans="2:4" ht="19.5" thickBot="1" x14ac:dyDescent="0.35">
      <c r="B6" s="120" t="s">
        <v>37</v>
      </c>
    </row>
    <row r="7" spans="2:4" ht="15.75" thickBot="1" x14ac:dyDescent="0.3"/>
    <row r="8" spans="2:4" ht="15.75" customHeight="1" x14ac:dyDescent="0.25">
      <c r="B8" s="98" t="s">
        <v>14</v>
      </c>
      <c r="C8" s="121" t="s">
        <v>15</v>
      </c>
    </row>
    <row r="9" spans="2:4" ht="15.75" customHeight="1" x14ac:dyDescent="0.25">
      <c r="B9" s="99"/>
      <c r="C9" s="122"/>
    </row>
    <row r="10" spans="2:4" s="2" customFormat="1" ht="33" customHeight="1" thickBot="1" x14ac:dyDescent="0.3">
      <c r="B10" s="80" t="s">
        <v>12</v>
      </c>
      <c r="C10" s="123">
        <v>4297.5448999999999</v>
      </c>
      <c r="D10"/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76FB-8372-47D8-A6AD-514CF28CE25B}">
  <sheetPr>
    <tabColor theme="1" tint="0.34998626667073579"/>
    <pageSetUpPr fitToPage="1"/>
  </sheetPr>
  <dimension ref="B1:N24"/>
  <sheetViews>
    <sheetView showGridLines="0" showZeros="0" zoomScale="85" zoomScaleNormal="85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14.28515625" customWidth="1"/>
    <col min="6" max="6" width="7.28515625" customWidth="1"/>
    <col min="7" max="7" width="4.7109375" customWidth="1"/>
    <col min="8" max="8" width="6.7109375" customWidth="1"/>
    <col min="9" max="9" width="18.28515625" style="23" hidden="1" customWidth="1"/>
    <col min="10" max="10" width="15.42578125" customWidth="1"/>
    <col min="11" max="11" width="16.7109375" customWidth="1"/>
    <col min="12" max="12" width="10.28515625" customWidth="1"/>
    <col min="13" max="13" width="17.28515625" customWidth="1"/>
    <col min="14" max="14" width="3.7109375" customWidth="1"/>
  </cols>
  <sheetData>
    <row r="1" spans="2:14" ht="15.75" thickBot="1" x14ac:dyDescent="0.3"/>
    <row r="2" spans="2:14" ht="18.75" x14ac:dyDescent="0.3">
      <c r="B2" s="24" t="s">
        <v>30</v>
      </c>
      <c r="C2" s="25"/>
      <c r="D2" s="26"/>
      <c r="E2" s="26"/>
      <c r="F2" s="26"/>
      <c r="G2" s="26"/>
      <c r="H2" s="27"/>
      <c r="I2"/>
    </row>
    <row r="3" spans="2:14" ht="18.75" x14ac:dyDescent="0.3">
      <c r="B3" s="28" t="s">
        <v>31</v>
      </c>
      <c r="C3" s="29"/>
      <c r="D3" s="30"/>
      <c r="E3" s="30"/>
      <c r="F3" s="30"/>
      <c r="G3" s="30"/>
      <c r="H3" s="31"/>
      <c r="I3" s="32"/>
      <c r="J3" s="32"/>
    </row>
    <row r="4" spans="2:14" ht="18.75" x14ac:dyDescent="0.3">
      <c r="B4" s="28" t="s">
        <v>17</v>
      </c>
      <c r="C4" s="29"/>
      <c r="D4" s="30"/>
      <c r="E4" s="30"/>
      <c r="F4" s="30"/>
      <c r="G4" s="30"/>
      <c r="H4" s="31"/>
      <c r="I4" s="32"/>
      <c r="J4" s="32"/>
    </row>
    <row r="5" spans="2:14" ht="18.75" x14ac:dyDescent="0.3">
      <c r="B5" s="28" t="s">
        <v>34</v>
      </c>
      <c r="C5" s="29"/>
      <c r="D5" s="30"/>
      <c r="E5" s="30"/>
      <c r="F5" s="30"/>
      <c r="G5" s="30"/>
      <c r="H5" s="31"/>
      <c r="I5" s="32"/>
      <c r="J5" s="32"/>
    </row>
    <row r="6" spans="2:14" ht="19.5" thickBot="1" x14ac:dyDescent="0.35">
      <c r="B6" s="34" t="s">
        <v>9</v>
      </c>
      <c r="C6" s="35"/>
      <c r="D6" s="36"/>
      <c r="E6" s="36"/>
      <c r="F6" s="36"/>
      <c r="G6" s="36"/>
      <c r="H6" s="37"/>
      <c r="I6"/>
    </row>
    <row r="7" spans="2:14" ht="15.75" thickBot="1" x14ac:dyDescent="0.3"/>
    <row r="8" spans="2:14" ht="15.75" customHeight="1" x14ac:dyDescent="0.25">
      <c r="B8" s="111" t="s">
        <v>10</v>
      </c>
      <c r="C8" s="113" t="s">
        <v>11</v>
      </c>
      <c r="D8" s="113" t="s">
        <v>18</v>
      </c>
      <c r="E8" s="113" t="s">
        <v>0</v>
      </c>
      <c r="F8" s="115" t="s">
        <v>20</v>
      </c>
      <c r="G8" s="38"/>
      <c r="H8" s="109" t="s">
        <v>21</v>
      </c>
      <c r="I8" s="107" t="s">
        <v>23</v>
      </c>
      <c r="J8" s="76">
        <v>2024</v>
      </c>
      <c r="K8" s="104" t="s">
        <v>36</v>
      </c>
      <c r="L8" s="104" t="s">
        <v>1</v>
      </c>
      <c r="M8" s="102" t="s">
        <v>2</v>
      </c>
    </row>
    <row r="9" spans="2:14" ht="15" customHeight="1" x14ac:dyDescent="0.25">
      <c r="B9" s="112"/>
      <c r="C9" s="114"/>
      <c r="D9" s="114"/>
      <c r="E9" s="114"/>
      <c r="F9" s="108"/>
      <c r="G9" s="78" t="s">
        <v>22</v>
      </c>
      <c r="H9" s="110"/>
      <c r="I9" s="108"/>
      <c r="J9" s="100" t="s">
        <v>35</v>
      </c>
      <c r="K9" s="105"/>
      <c r="L9" s="105"/>
      <c r="M9" s="103"/>
    </row>
    <row r="10" spans="2:14" ht="15.75" customHeight="1" thickBot="1" x14ac:dyDescent="0.3">
      <c r="B10" s="112"/>
      <c r="C10" s="114"/>
      <c r="D10" s="114"/>
      <c r="E10" s="114"/>
      <c r="F10" s="108"/>
      <c r="G10" s="78"/>
      <c r="H10" s="110"/>
      <c r="I10" s="108"/>
      <c r="J10" s="101"/>
      <c r="K10" s="105"/>
      <c r="L10" s="105"/>
      <c r="M10" s="103"/>
    </row>
    <row r="11" spans="2:14" s="2" customFormat="1" ht="42.6" customHeight="1" thickBot="1" x14ac:dyDescent="0.3">
      <c r="B11" s="80" t="s">
        <v>29</v>
      </c>
      <c r="C11" s="81" t="s">
        <v>26</v>
      </c>
      <c r="D11" s="81" t="s">
        <v>27</v>
      </c>
      <c r="E11" s="86" t="s">
        <v>28</v>
      </c>
      <c r="F11" s="89">
        <v>3</v>
      </c>
      <c r="G11" s="88" t="s">
        <v>22</v>
      </c>
      <c r="H11" s="90">
        <v>4</v>
      </c>
      <c r="I11" s="87"/>
      <c r="J11" s="82">
        <v>45646</v>
      </c>
      <c r="K11" s="83">
        <v>18792</v>
      </c>
      <c r="L11" s="84">
        <v>0.81100000000000005</v>
      </c>
      <c r="M11" s="85">
        <v>3551.69</v>
      </c>
      <c r="N11"/>
    </row>
    <row r="12" spans="2:14" s="2" customFormat="1" ht="15.75" thickBot="1" x14ac:dyDescent="0.3">
      <c r="B12" s="39"/>
      <c r="C12" s="39"/>
      <c r="D12" s="40"/>
      <c r="E12" s="40"/>
      <c r="F12" s="40"/>
      <c r="G12" s="40"/>
      <c r="H12" s="40"/>
      <c r="I12" s="40"/>
      <c r="J12" s="40"/>
      <c r="K12" s="41"/>
      <c r="L12" s="41"/>
      <c r="M12" s="42"/>
      <c r="N12"/>
    </row>
    <row r="13" spans="2:14" ht="15.75" x14ac:dyDescent="0.25">
      <c r="K13" s="43" t="s">
        <v>3</v>
      </c>
      <c r="L13" s="44"/>
      <c r="M13" s="73">
        <v>3551.69</v>
      </c>
    </row>
    <row r="14" spans="2:14" ht="15.75" x14ac:dyDescent="0.25">
      <c r="K14" s="45" t="s">
        <v>4</v>
      </c>
      <c r="L14" s="46">
        <v>0.21</v>
      </c>
      <c r="M14" s="74">
        <v>745.85489999999993</v>
      </c>
    </row>
    <row r="15" spans="2:14" ht="16.5" thickBot="1" x14ac:dyDescent="0.3">
      <c r="B15"/>
      <c r="C15"/>
      <c r="D15"/>
      <c r="I15"/>
      <c r="K15" s="47" t="s">
        <v>16</v>
      </c>
      <c r="L15" s="48"/>
      <c r="M15" s="75">
        <v>4297.5448999999999</v>
      </c>
    </row>
    <row r="18" spans="2:13" x14ac:dyDescent="0.25">
      <c r="M18" s="49"/>
    </row>
    <row r="22" spans="2:13" x14ac:dyDescent="0.25">
      <c r="B22" s="106"/>
      <c r="C22" s="106"/>
      <c r="D22" s="106"/>
      <c r="E22" s="106"/>
      <c r="F22" s="106"/>
      <c r="G22" s="106"/>
      <c r="H22" s="106"/>
    </row>
    <row r="23" spans="2:13" x14ac:dyDescent="0.25">
      <c r="B23" s="106"/>
      <c r="C23" s="106"/>
      <c r="D23" s="106"/>
      <c r="E23" s="106"/>
      <c r="F23" s="106"/>
      <c r="G23" s="106"/>
      <c r="H23" s="106"/>
    </row>
    <row r="24" spans="2:13" x14ac:dyDescent="0.25">
      <c r="B24" s="106"/>
      <c r="C24" s="106"/>
      <c r="D24" s="106"/>
      <c r="E24" s="106"/>
      <c r="F24" s="106"/>
      <c r="G24" s="106"/>
      <c r="H24" s="106"/>
    </row>
  </sheetData>
  <mergeCells count="12">
    <mergeCell ref="B22:H24"/>
    <mergeCell ref="I8:I10"/>
    <mergeCell ref="H8:H10"/>
    <mergeCell ref="B8:B10"/>
    <mergeCell ref="E8:E10"/>
    <mergeCell ref="D8:D10"/>
    <mergeCell ref="C8:C10"/>
    <mergeCell ref="F8:F10"/>
    <mergeCell ref="M8:M10"/>
    <mergeCell ref="K8:K10"/>
    <mergeCell ref="L8:L10"/>
    <mergeCell ref="J9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B58B-7A88-402A-BCB9-7FBA6C1CA5EF}">
  <sheetPr>
    <pageSetUpPr fitToPage="1"/>
  </sheetPr>
  <dimension ref="B1:AB22"/>
  <sheetViews>
    <sheetView showGridLines="0" showZeros="0" topLeftCell="A3" zoomScaleNormal="100" workbookViewId="0">
      <selection activeCell="J18" sqref="J18"/>
    </sheetView>
  </sheetViews>
  <sheetFormatPr baseColWidth="10" defaultColWidth="11.42578125" defaultRowHeight="15" x14ac:dyDescent="0.25"/>
  <cols>
    <col min="1" max="1" width="4.28515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71093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1" t="str">
        <f>+PORTADA!B9</f>
        <v>CONSEJERÍA DE VIVIENDA, TRANSPORTES E INFRAESTRUCTURAS</v>
      </c>
      <c r="C2" s="25"/>
      <c r="D2" s="26"/>
      <c r="E2" s="26"/>
      <c r="F2" s="52"/>
    </row>
    <row r="3" spans="2:28" ht="18.75" x14ac:dyDescent="0.3">
      <c r="B3" s="53" t="e">
        <f>+PORTADA!#REF!</f>
        <v>#REF!</v>
      </c>
      <c r="C3" s="29"/>
      <c r="D3" s="30"/>
      <c r="E3" s="30"/>
      <c r="F3" s="54"/>
    </row>
    <row r="4" spans="2:28" ht="18.75" x14ac:dyDescent="0.3">
      <c r="B4" s="53" t="str">
        <f>+PORTADA!B10</f>
        <v>Subdirección General de Actuaciones Administrativas (SGT)</v>
      </c>
      <c r="C4" s="29"/>
      <c r="D4" s="30"/>
      <c r="E4" s="30"/>
      <c r="F4" s="54"/>
    </row>
    <row r="5" spans="2:28" ht="18.75" x14ac:dyDescent="0.3">
      <c r="B5" s="53" t="str">
        <f>+PORTADA!B11</f>
        <v>Lote 1 - Medios offline</v>
      </c>
      <c r="C5" s="29"/>
      <c r="D5" s="30"/>
      <c r="E5" s="30"/>
      <c r="F5" s="54"/>
      <c r="AB5" s="1"/>
    </row>
    <row r="6" spans="2:28" ht="18.75" x14ac:dyDescent="0.3">
      <c r="B6" s="77" t="str">
        <f>+PORTADA!B12</f>
        <v>AO IP 4 E 224 Aranjuez</v>
      </c>
      <c r="C6" s="29"/>
      <c r="D6" s="30"/>
      <c r="E6" s="30"/>
      <c r="F6" s="54"/>
      <c r="AB6" s="1"/>
    </row>
    <row r="7" spans="2:28" ht="18.75" x14ac:dyDescent="0.3">
      <c r="B7" s="50" t="e">
        <f>+PORTADA!#REF!</f>
        <v>#REF!</v>
      </c>
      <c r="C7" s="29"/>
      <c r="D7" s="33"/>
      <c r="E7" s="33"/>
      <c r="F7" s="55"/>
    </row>
    <row r="8" spans="2:28" ht="19.5" thickBot="1" x14ac:dyDescent="0.35">
      <c r="B8" s="56" t="s">
        <v>25</v>
      </c>
      <c r="C8" s="35"/>
      <c r="D8" s="36"/>
      <c r="E8" s="36"/>
      <c r="F8" s="57"/>
    </row>
    <row r="9" spans="2:28" ht="15.75" thickBot="1" x14ac:dyDescent="0.3">
      <c r="B9" s="58"/>
    </row>
    <row r="10" spans="2:28" x14ac:dyDescent="0.25">
      <c r="B10" s="58"/>
      <c r="D10" s="116" t="s">
        <v>12</v>
      </c>
    </row>
    <row r="11" spans="2:28" ht="15.75" thickBot="1" x14ac:dyDescent="0.3">
      <c r="D11" s="117"/>
    </row>
    <row r="12" spans="2:28" ht="15.75" thickBot="1" x14ac:dyDescent="0.3">
      <c r="B12" s="59"/>
      <c r="C12" s="59"/>
      <c r="D12" s="59"/>
      <c r="E12" s="59"/>
    </row>
    <row r="13" spans="2:28" x14ac:dyDescent="0.25">
      <c r="B13" s="60" t="s">
        <v>5</v>
      </c>
      <c r="C13" s="61"/>
      <c r="D13" s="62">
        <v>3.52</v>
      </c>
      <c r="E13" s="63"/>
    </row>
    <row r="14" spans="2:28" x14ac:dyDescent="0.25">
      <c r="B14" s="64" t="s">
        <v>6</v>
      </c>
      <c r="C14" s="65"/>
      <c r="D14" s="66">
        <f>+D22*D13%</f>
        <v>213479.024</v>
      </c>
      <c r="E14" s="59"/>
    </row>
    <row r="15" spans="2:28" x14ac:dyDescent="0.25">
      <c r="B15" s="64" t="s">
        <v>7</v>
      </c>
      <c r="C15" s="61"/>
      <c r="D15" s="79">
        <f>+D16/D13</f>
        <v>1</v>
      </c>
      <c r="E15" s="59"/>
    </row>
    <row r="16" spans="2:28" x14ac:dyDescent="0.25">
      <c r="B16" s="68" t="s">
        <v>24</v>
      </c>
      <c r="C16" s="61"/>
      <c r="D16" s="67">
        <f>+D13</f>
        <v>3.52</v>
      </c>
      <c r="E16" s="63"/>
    </row>
    <row r="17" spans="2:5" ht="15.75" thickBot="1" x14ac:dyDescent="0.3">
      <c r="B17" s="69" t="s">
        <v>8</v>
      </c>
      <c r="C17" s="65"/>
      <c r="D17" s="70">
        <f>+D22*D16%</f>
        <v>213479.024</v>
      </c>
      <c r="E17" s="59"/>
    </row>
    <row r="18" spans="2:5" x14ac:dyDescent="0.25">
      <c r="E18" s="59"/>
    </row>
    <row r="19" spans="2:5" x14ac:dyDescent="0.25">
      <c r="B19" s="71"/>
    </row>
    <row r="20" spans="2:5" x14ac:dyDescent="0.25">
      <c r="B20" s="71" t="s">
        <v>32</v>
      </c>
    </row>
    <row r="21" spans="2:5" x14ac:dyDescent="0.25">
      <c r="B21" s="71" t="s">
        <v>13</v>
      </c>
    </row>
    <row r="22" spans="2:5" x14ac:dyDescent="0.25">
      <c r="B22" t="s">
        <v>33</v>
      </c>
      <c r="D22" s="72">
        <v>6064745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FRAILE CORTES, PABLO</cp:lastModifiedBy>
  <cp:lastPrinted>2022-12-30T10:51:18Z</cp:lastPrinted>
  <dcterms:created xsi:type="dcterms:W3CDTF">2020-11-26T14:31:18Z</dcterms:created>
  <dcterms:modified xsi:type="dcterms:W3CDTF">2025-07-16T06:48:26Z</dcterms:modified>
</cp:coreProperties>
</file>